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20" i="1"/>
  <c r="D20" i="1"/>
  <c r="C18" i="1"/>
  <c r="E18" i="1" l="1"/>
  <c r="D18" i="1"/>
  <c r="E33" i="1"/>
  <c r="D33" i="1"/>
  <c r="D59" i="1"/>
  <c r="C59" i="1" l="1"/>
  <c r="J59" i="1"/>
  <c r="H59" i="1"/>
  <c r="F59" i="1"/>
  <c r="C33" i="1"/>
  <c r="G20" i="1"/>
  <c r="F20" i="1"/>
  <c r="C17" i="1"/>
  <c r="E17" i="1"/>
  <c r="F14" i="1"/>
</calcChain>
</file>

<file path=xl/sharedStrings.xml><?xml version="1.0" encoding="utf-8"?>
<sst xmlns="http://schemas.openxmlformats.org/spreadsheetml/2006/main" count="95" uniqueCount="65">
  <si>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</si>
  <si>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</si>
  <si>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</si>
  <si>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</si>
  <si>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</si>
  <si>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</si>
  <si>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</si>
  <si>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</si>
  <si>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</si>
  <si>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</si>
  <si>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</si>
  <si>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</si>
  <si>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</si>
  <si>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</si>
  <si>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</si>
  <si>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</si>
  <si>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</si>
  <si>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</si>
  <si>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</si>
  <si>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</si>
  <si>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</si>
  <si>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</si>
  <si>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</si>
  <si>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</si>
  <si>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</si>
  <si>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</si>
  <si>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</si>
  <si>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</si>
  <si>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</si>
  <si>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</si>
  <si>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</si>
  <si>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</si>
  <si>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</si>
  <si>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</si>
  <si>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</si>
  <si>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</si>
  <si>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</si>
  <si>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</si>
  <si>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</si>
  <si>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</si>
  <si>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</si>
  <si>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</si>
  <si>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</si>
  <si>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</si>
  <si>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</si>
  <si>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</si>
  <si>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</si>
  <si>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</si>
  <si>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</si>
  <si>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</si>
  <si>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</si>
  <si>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</si>
  <si>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</si>
  <si>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</si>
  <si>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</si>
  <si>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</si>
  <si>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</si>
  <si>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</si>
  <si>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</si>
  <si>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</si>
  <si>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r>
      <t>TESORO PROVINCIAL (Detallar en este item: Desendeudamiento, Fondo Esp.de Emerg. Sanit. para la Contenc. Fiscal Municipal etc</t>
    </r>
    <r>
      <rPr>
        <sz val="10"/>
        <rFont val="Calibri"/>
        <family val="2"/>
      </rPr>
      <t>.</t>
    </r>
    <r>
      <rPr>
        <sz val="11"/>
        <rFont val="Calibri"/>
        <family val="2"/>
      </rPr>
      <t>)</t>
    </r>
  </si>
  <si>
    <r>
      <t xml:space="preserve">2023 </t>
    </r>
    <r>
      <rPr>
        <b/>
        <sz val="11"/>
        <color theme="0"/>
        <rFont val="Calibri"/>
        <family val="2"/>
      </rPr>
      <t>(* total anual)</t>
    </r>
  </si>
  <si>
    <t>Municipalidad de: Ayacucho</t>
  </si>
  <si>
    <t>$ 19.244.592,00</t>
  </si>
  <si>
    <t>Lugar y fecha: Ayacucho 05/07/2023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</si>
</sst>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6" xfId="2" applyFont="1" applyFill="1" applyBorder="1" applyAlignment="1" applyProtection="1">
      <alignment horizontal="left" vertical="center" wrapText="1" indent="3"/>
    </xf>
    <xf numFmtId="14" fontId="28" fillId="3" borderId="6" xfId="4" applyNumberFormat="1" applyFont="1" applyFill="1" applyBorder="1" applyAlignment="1" applyProtection="1">
      <alignment horizontal="center" vertical="center" wrapText="1"/>
    </xf>
    <xf numFmtId="4" fontId="15" fillId="5" borderId="6" xfId="2" applyNumberFormat="1" applyFont="1" applyFill="1" applyBorder="1" applyAlignment="1" applyProtection="1">
      <alignment vertical="center"/>
    </xf>
    <xf numFmtId="4" fontId="18" fillId="0" borderId="6" xfId="2" applyNumberFormat="1" applyFont="1" applyFill="1" applyBorder="1" applyAlignment="1" applyProtection="1">
      <alignment vertical="center"/>
    </xf>
    <xf numFmtId="4" fontId="15" fillId="0" borderId="7" xfId="2" applyNumberFormat="1" applyFont="1" applyFill="1" applyBorder="1" applyAlignment="1" applyProtection="1">
      <alignment vertical="center"/>
    </xf>
    <xf numFmtId="4" fontId="15" fillId="0" borderId="0" xfId="2" applyNumberFormat="1" applyFont="1" applyFill="1" applyAlignment="1" applyProtection="1">
      <alignment vertical="center"/>
    </xf>
    <xf numFmtId="4" fontId="15" fillId="5" borderId="0" xfId="2" applyNumberFormat="1" applyFont="1" applyFill="1" applyAlignment="1" applyProtection="1">
      <alignment vertical="center"/>
    </xf>
    <xf numFmtId="4" fontId="15" fillId="0" borderId="4" xfId="2" applyNumberFormat="1" applyFont="1" applyFill="1" applyBorder="1" applyAlignment="1" applyProtection="1">
      <alignment vertical="center"/>
    </xf>
    <xf numFmtId="4" fontId="15" fillId="0" borderId="6" xfId="2" applyNumberFormat="1" applyFont="1" applyFill="1" applyBorder="1" applyAlignment="1" applyProtection="1">
      <alignment vertical="center"/>
    </xf>
    <xf numFmtId="4" fontId="15" fillId="0" borderId="5" xfId="2" applyNumberFormat="1" applyFont="1" applyFill="1" applyBorder="1" applyAlignment="1" applyProtection="1">
      <alignment vertical="center"/>
    </xf>
    <xf numFmtId="4" fontId="21" fillId="0" borderId="0" xfId="2" applyNumberFormat="1" applyFont="1" applyFill="1" applyAlignment="1" applyProtection="1">
      <alignment horizontal="center" vertical="center"/>
    </xf>
    <xf numFmtId="4" fontId="16" fillId="0" borderId="0" xfId="2" applyNumberFormat="1" applyFont="1" applyAlignment="1">
      <alignment vertical="center"/>
    </xf>
    <xf numFmtId="4" fontId="22" fillId="0" borderId="0" xfId="2" applyNumberFormat="1" applyFont="1" applyAlignment="1">
      <alignment horizontal="right" vertical="center"/>
    </xf>
    <xf numFmtId="4" fontId="21" fillId="0" borderId="0" xfId="2" applyNumberFormat="1" applyFont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4" fontId="21" fillId="0" borderId="0" xfId="2" applyNumberFormat="1" applyFont="1" applyFill="1" applyAlignment="1" applyProtection="1">
      <alignment horizontal="center" vertical="center"/>
    </xf>
    <xf numFmtId="4" fontId="2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zoomScaleNormal="100" workbookViewId="0">
      <selection activeCell="B66" sqref="B66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4.28515625" style="1" customWidth="1"/>
    <col min="4" max="4" width="15.28515625" style="1" customWidth="1"/>
    <col min="5" max="5" width="16" style="1" customWidth="1"/>
    <col min="6" max="6" width="15" style="1" customWidth="1"/>
    <col min="7" max="7" width="12.7109375" style="1" customWidth="1"/>
    <col min="8" max="8" width="15.28515625" style="1" customWidth="1"/>
    <col min="9" max="9" width="12.5703125" style="1" customWidth="1"/>
    <col min="10" max="10" width="13.42578125" style="1" customWidth="1"/>
    <col min="11" max="11" width="13.28515625" style="1" customWidth="1"/>
    <col min="12" max="12" width="9.7109375" style="1" customWidth="1"/>
    <col min="13" max="13" width="11.7109375" style="1" customWidth="1"/>
    <col min="14" max="14" width="9.7109375" style="1" customWidth="1"/>
    <col min="15" max="15" width="11.7109375" style="1" customWidth="1"/>
    <col min="16" max="16" width="9.7109375" style="1" customWidth="1"/>
    <col min="17" max="17" width="13.42578125" style="1" customWidth="1"/>
    <col min="18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3" t="s">
        <v>58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62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41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7" t="s">
        <v>61</v>
      </c>
      <c r="E7" s="68"/>
      <c r="F7" s="67">
        <v>2024</v>
      </c>
      <c r="G7" s="68"/>
      <c r="H7" s="67">
        <v>2025</v>
      </c>
      <c r="I7" s="68"/>
      <c r="J7" s="67">
        <v>2026</v>
      </c>
      <c r="K7" s="68"/>
      <c r="L7" s="67">
        <v>2027</v>
      </c>
      <c r="M7" s="68"/>
      <c r="N7" s="67">
        <v>2028</v>
      </c>
      <c r="O7" s="68"/>
      <c r="P7" s="67">
        <v>2029</v>
      </c>
      <c r="Q7" s="68"/>
      <c r="R7" s="67" t="s">
        <v>59</v>
      </c>
      <c r="S7" s="68"/>
      <c r="T7" s="57"/>
    </row>
    <row r="8" spans="2:20" s="16" customFormat="1" ht="15.75" customHeight="1" x14ac:dyDescent="0.25">
      <c r="B8" s="17" t="s">
        <v>4</v>
      </c>
      <c r="C8" s="43">
        <v>45107</v>
      </c>
      <c r="D8" s="18" t="s">
        <v>5</v>
      </c>
      <c r="E8" s="18" t="s">
        <v>6</v>
      </c>
      <c r="F8" s="18" t="s">
        <v>5</v>
      </c>
      <c r="G8" s="18" t="s">
        <v>6</v>
      </c>
      <c r="H8" s="18" t="s">
        <v>5</v>
      </c>
      <c r="I8" s="18" t="s">
        <v>6</v>
      </c>
      <c r="J8" s="18" t="s">
        <v>5</v>
      </c>
      <c r="K8" s="18" t="s">
        <v>6</v>
      </c>
      <c r="L8" s="18" t="s">
        <v>5</v>
      </c>
      <c r="M8" s="18" t="s">
        <v>6</v>
      </c>
      <c r="N8" s="18" t="s">
        <v>5</v>
      </c>
      <c r="O8" s="18" t="s">
        <v>6</v>
      </c>
      <c r="P8" s="18" t="s">
        <v>5</v>
      </c>
      <c r="Q8" s="18" t="s">
        <v>6</v>
      </c>
      <c r="R8" s="18" t="s">
        <v>5</v>
      </c>
      <c r="S8" s="18" t="s">
        <v>6</v>
      </c>
      <c r="T8" s="58"/>
    </row>
    <row r="9" spans="2:20" s="16" customFormat="1" ht="12.75" customHeight="1" x14ac:dyDescent="0.25">
      <c r="B9" s="19"/>
      <c r="C9" s="20"/>
      <c r="D9" s="18"/>
      <c r="E9" s="18" t="s">
        <v>7</v>
      </c>
      <c r="F9" s="18"/>
      <c r="G9" s="18" t="s">
        <v>7</v>
      </c>
      <c r="H9" s="18"/>
      <c r="I9" s="18" t="s">
        <v>7</v>
      </c>
      <c r="J9" s="18"/>
      <c r="K9" s="18" t="s">
        <v>7</v>
      </c>
      <c r="L9" s="18"/>
      <c r="M9" s="18" t="s">
        <v>7</v>
      </c>
      <c r="N9" s="18"/>
      <c r="O9" s="18" t="s">
        <v>7</v>
      </c>
      <c r="P9" s="18"/>
      <c r="Q9" s="18" t="s">
        <v>7</v>
      </c>
      <c r="R9" s="18"/>
      <c r="S9" s="18" t="s">
        <v>7</v>
      </c>
      <c r="T9" s="58"/>
    </row>
    <row r="10" spans="2:20" s="16" customFormat="1" x14ac:dyDescent="0.25">
      <c r="B10" s="21"/>
      <c r="C10" s="22"/>
      <c r="D10" s="23"/>
      <c r="E10" s="24" t="s">
        <v>8</v>
      </c>
      <c r="F10" s="23"/>
      <c r="G10" s="24" t="s">
        <v>8</v>
      </c>
      <c r="H10" s="23"/>
      <c r="I10" s="24" t="s">
        <v>8</v>
      </c>
      <c r="J10" s="23"/>
      <c r="K10" s="24" t="s">
        <v>8</v>
      </c>
      <c r="L10" s="23"/>
      <c r="M10" s="24" t="s">
        <v>8</v>
      </c>
      <c r="N10" s="23"/>
      <c r="O10" s="24" t="s">
        <v>8</v>
      </c>
      <c r="P10" s="23"/>
      <c r="Q10" s="24" t="s">
        <v>8</v>
      </c>
      <c r="R10" s="23"/>
      <c r="S10" s="24" t="s">
        <v>8</v>
      </c>
      <c r="T10" s="59"/>
    </row>
    <row r="11" spans="2:20" s="26" customFormat="1" ht="18" customHeight="1" x14ac:dyDescent="0.25">
      <c r="B11" s="25" t="s">
        <v>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0" s="26" customFormat="1" ht="18" customHeight="1" x14ac:dyDescent="0.25">
      <c r="B12" s="25" t="s">
        <v>10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2:20" s="28" customFormat="1" ht="18" customHeight="1" x14ac:dyDescent="0.25">
      <c r="B13" s="27" t="s">
        <v>11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2:20" s="28" customFormat="1" ht="32.25" customHeight="1" x14ac:dyDescent="0.25">
      <c r="B14" s="42" t="s">
        <v>60</v>
      </c>
      <c r="C14" s="45" t="s">
        <v>63</v>
      </c>
      <c r="D14" s="45">
        <v>13989872</v>
      </c>
      <c r="E14" s="45"/>
      <c r="F14" s="45">
        <f>19244592-D14</f>
        <v>5254720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2:20" s="28" customFormat="1" ht="18" customHeight="1" x14ac:dyDescent="0.25">
      <c r="B15" s="29" t="s">
        <v>12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2:20" s="28" customFormat="1" ht="18" customHeight="1" x14ac:dyDescent="0.25">
      <c r="B16" s="29" t="s">
        <v>13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2:20" s="28" customFormat="1" ht="18" customHeight="1" x14ac:dyDescent="0.25">
      <c r="B17" s="29" t="s">
        <v>14</v>
      </c>
      <c r="C17" s="45">
        <f>+D17+E17</f>
        <v>14679414.699999999</v>
      </c>
      <c r="D17" s="45">
        <v>13850652</v>
      </c>
      <c r="E17" s="45">
        <f>1657525-828762.3</f>
        <v>828762.7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2:20" s="28" customFormat="1" ht="18" customHeight="1" x14ac:dyDescent="0.25">
      <c r="B18" s="29" t="s">
        <v>15</v>
      </c>
      <c r="C18" s="45">
        <f>38560190.72-8996.6-1401157-1401157-8995.79</f>
        <v>35739884.329999998</v>
      </c>
      <c r="D18" s="45">
        <f>8996.6*2</f>
        <v>17993.2</v>
      </c>
      <c r="E18" s="45">
        <f>1401157*2</f>
        <v>2802314</v>
      </c>
      <c r="F18" s="45">
        <v>35986.400000000001</v>
      </c>
      <c r="G18" s="45">
        <v>5640228.7199999997</v>
      </c>
      <c r="H18" s="45">
        <v>35986.400000000001</v>
      </c>
      <c r="I18" s="45">
        <v>5640228.7199999997</v>
      </c>
      <c r="J18" s="45">
        <v>35986.400000000001</v>
      </c>
      <c r="K18" s="45">
        <v>5640228.7199999997</v>
      </c>
      <c r="L18" s="45">
        <v>35986.400000000001</v>
      </c>
      <c r="M18" s="45">
        <v>5640228.7199999997</v>
      </c>
      <c r="N18" s="45">
        <v>35986.400000000001</v>
      </c>
      <c r="O18" s="45">
        <v>5640228.7199999997</v>
      </c>
      <c r="P18" s="45">
        <v>35986.400000000001</v>
      </c>
      <c r="Q18" s="45">
        <v>5640228.7199999997</v>
      </c>
      <c r="R18" s="45"/>
      <c r="S18" s="45"/>
      <c r="T18" s="45"/>
    </row>
    <row r="19" spans="2:20" s="28" customFormat="1" ht="18" customHeight="1" x14ac:dyDescent="0.25">
      <c r="B19" s="29" t="s">
        <v>16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2:20" s="28" customFormat="1" ht="18" customHeight="1" x14ac:dyDescent="0.25">
      <c r="B20" s="29" t="s">
        <v>17</v>
      </c>
      <c r="C20" s="45">
        <f>7893758.58-696508.23-696508.23</f>
        <v>6500742.1199999992</v>
      </c>
      <c r="D20" s="45">
        <f>534552.48-53796.23-53796.23</f>
        <v>426960.02</v>
      </c>
      <c r="E20" s="45">
        <f>2251479.96-178373.18-178373.18</f>
        <v>1894733.6</v>
      </c>
      <c r="F20" s="45">
        <f>33913.15*12+2129.03*12+17754.05*12</f>
        <v>645554.76</v>
      </c>
      <c r="G20" s="45">
        <f>112446.48*12+7059.25*12+58867.45*12</f>
        <v>2140478.16</v>
      </c>
      <c r="H20" s="45">
        <v>645554.76</v>
      </c>
      <c r="I20" s="45">
        <v>2140478.16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2:20" s="28" customFormat="1" ht="18" customHeight="1" x14ac:dyDescent="0.25">
      <c r="B21" s="29" t="s">
        <v>18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2:20" s="28" customFormat="1" ht="18" customHeight="1" x14ac:dyDescent="0.25">
      <c r="B22" s="29" t="s">
        <v>19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2:20" s="28" customFormat="1" ht="18" customHeight="1" x14ac:dyDescent="0.25">
      <c r="B23" s="27" t="s">
        <v>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28" customFormat="1" ht="18" customHeight="1" x14ac:dyDescent="0.25">
      <c r="B24" s="29" t="s">
        <v>21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2:20" s="28" customFormat="1" ht="18" customHeight="1" x14ac:dyDescent="0.25">
      <c r="B25" s="29" t="s">
        <v>22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2:20" s="28" customFormat="1" ht="18" customHeight="1" x14ac:dyDescent="0.25">
      <c r="B26" s="29" t="s">
        <v>23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2:20" s="28" customFormat="1" ht="18" customHeight="1" x14ac:dyDescent="0.25">
      <c r="B27" s="29" t="s">
        <v>24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20" s="28" customFormat="1" ht="18" customHeight="1" x14ac:dyDescent="0.25">
      <c r="B28" s="27" t="s">
        <v>25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2:20" s="28" customFormat="1" ht="18" customHeight="1" x14ac:dyDescent="0.25">
      <c r="B29" s="29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2:20" s="28" customFormat="1" ht="18" customHeight="1" x14ac:dyDescent="0.25">
      <c r="B30" s="29" t="s">
        <v>27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2:20" s="28" customFormat="1" ht="18" customHeight="1" x14ac:dyDescent="0.25">
      <c r="B31" s="29" t="s">
        <v>28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2:20" s="28" customFormat="1" ht="18" customHeight="1" x14ac:dyDescent="0.25">
      <c r="B32" s="27" t="s">
        <v>29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2:20" s="28" customFormat="1" ht="18" customHeight="1" x14ac:dyDescent="0.25">
      <c r="B33" s="29" t="s">
        <v>30</v>
      </c>
      <c r="C33" s="45">
        <f>+D33+E33+F33+G33+H33+I33+J33+K33</f>
        <v>91813134.289975658</v>
      </c>
      <c r="D33" s="45">
        <f>1436499.52*6</f>
        <v>8618997.120000001</v>
      </c>
      <c r="E33" s="45">
        <f>1622654.11+1537251.27+1494549.84+1405014.6+1409146.99+1322366.68</f>
        <v>8790983.4900000002</v>
      </c>
      <c r="F33" s="45">
        <v>19072494.210000001</v>
      </c>
      <c r="G33" s="45">
        <v>14521222.279975651</v>
      </c>
      <c r="H33" s="45">
        <v>19072494.210000001</v>
      </c>
      <c r="I33" s="45">
        <v>8188346.6500000004</v>
      </c>
      <c r="J33" s="45">
        <v>12137041.770000001</v>
      </c>
      <c r="K33" s="45">
        <v>1411554.5599999998</v>
      </c>
      <c r="L33" s="45"/>
      <c r="M33" s="45"/>
      <c r="N33" s="45"/>
      <c r="O33" s="45"/>
      <c r="P33" s="45"/>
      <c r="Q33" s="45"/>
      <c r="R33" s="45"/>
      <c r="S33" s="45"/>
      <c r="T33" s="45"/>
    </row>
    <row r="34" spans="2:20" s="28" customFormat="1" ht="18" customHeight="1" x14ac:dyDescent="0.25">
      <c r="B34" s="29" t="s">
        <v>31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2:20" s="28" customFormat="1" ht="18" customHeight="1" x14ac:dyDescent="0.25">
      <c r="B35" s="29" t="s">
        <v>32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2:20" s="28" customFormat="1" ht="18" customHeight="1" x14ac:dyDescent="0.25">
      <c r="B36" s="29" t="s">
        <v>33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2:20" s="28" customFormat="1" ht="18" customHeight="1" x14ac:dyDescent="0.25">
      <c r="B37" s="27" t="s">
        <v>34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2:20" s="28" customFormat="1" ht="18" customHeight="1" x14ac:dyDescent="0.25">
      <c r="B38" s="29" t="s">
        <v>35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2:20" s="28" customFormat="1" ht="18" customHeight="1" x14ac:dyDescent="0.25">
      <c r="B39" s="29" t="s">
        <v>36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2:20" s="28" customFormat="1" ht="18" customHeight="1" x14ac:dyDescent="0.25">
      <c r="B40" s="29" t="s">
        <v>37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2:20" s="28" customFormat="1" ht="18" customHeight="1" x14ac:dyDescent="0.25">
      <c r="B41" s="27" t="s">
        <v>38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2:20" s="28" customFormat="1" ht="18" customHeight="1" x14ac:dyDescent="0.25">
      <c r="B42" s="27" t="s">
        <v>39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2:20" s="28" customFormat="1" ht="18" customHeight="1" x14ac:dyDescent="0.25">
      <c r="B43" s="29" t="s">
        <v>40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2:20" s="28" customFormat="1" ht="18" customHeight="1" x14ac:dyDescent="0.25">
      <c r="B44" s="27" t="s">
        <v>41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2:20" s="26" customFormat="1" ht="18" customHeight="1" x14ac:dyDescent="0.25">
      <c r="B45" s="25" t="s">
        <v>42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2:20" s="31" customFormat="1" ht="18" customHeight="1" x14ac:dyDescent="0.25">
      <c r="B46" s="30" t="s">
        <v>43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2:20" s="33" customFormat="1" ht="3" customHeight="1" x14ac:dyDescent="0.25">
      <c r="B47" s="3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</row>
    <row r="48" spans="2:20" s="31" customFormat="1" ht="18" customHeight="1" x14ac:dyDescent="0.25">
      <c r="B48" s="34" t="s">
        <v>49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2:20" s="31" customFormat="1" ht="18" customHeight="1" x14ac:dyDescent="0.25">
      <c r="B49" s="29" t="s">
        <v>50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2:20" s="31" customFormat="1" ht="18" customHeight="1" x14ac:dyDescent="0.25">
      <c r="B50" s="29" t="s">
        <v>51</v>
      </c>
      <c r="C50" s="50">
        <v>11528900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2:20" s="31" customFormat="1" ht="18" customHeight="1" x14ac:dyDescent="0.25">
      <c r="B51" s="29" t="s">
        <v>52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2:20" s="31" customFormat="1" ht="18" customHeight="1" x14ac:dyDescent="0.25">
      <c r="B52" s="29" t="s">
        <v>53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2:20" s="31" customFormat="1" ht="18" customHeight="1" x14ac:dyDescent="0.25">
      <c r="B53" s="29" t="s">
        <v>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2:20" s="31" customFormat="1" ht="18" customHeight="1" x14ac:dyDescent="0.25">
      <c r="B54" s="29" t="s">
        <v>54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2:20" s="31" customFormat="1" ht="18" customHeight="1" x14ac:dyDescent="0.25">
      <c r="B55" s="35" t="s">
        <v>55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2:20" s="33" customFormat="1" ht="3" customHeight="1" x14ac:dyDescent="0.25">
      <c r="B56" s="3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</row>
    <row r="57" spans="2:20" s="31" customFormat="1" ht="18" customHeight="1" x14ac:dyDescent="0.25">
      <c r="B57" s="36" t="s">
        <v>56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2:20" s="33" customFormat="1" ht="3" customHeight="1" x14ac:dyDescent="0.25">
      <c r="B58" s="3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</row>
    <row r="59" spans="2:20" s="33" customFormat="1" ht="18" customHeight="1" x14ac:dyDescent="0.25">
      <c r="B59" s="36" t="s">
        <v>57</v>
      </c>
      <c r="C59" s="51">
        <f>+D59+F59+H59+J59</f>
        <v>11926805.040000001</v>
      </c>
      <c r="D59" s="51">
        <f>331300.14*6</f>
        <v>1987800.84</v>
      </c>
      <c r="E59" s="51"/>
      <c r="F59" s="51">
        <f>331300.14*12</f>
        <v>3975601.68</v>
      </c>
      <c r="G59" s="51"/>
      <c r="H59" s="51">
        <f>+F59</f>
        <v>3975601.68</v>
      </c>
      <c r="I59" s="51"/>
      <c r="J59" s="51">
        <f>+H59/2</f>
        <v>1987800.84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2:20" s="33" customFormat="1" ht="3" customHeight="1" x14ac:dyDescent="0.25">
      <c r="B60" s="3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</row>
    <row r="61" spans="2:20" s="28" customFormat="1" ht="14.25" x14ac:dyDescent="0.25">
      <c r="B61" s="40" t="s">
        <v>44</v>
      </c>
      <c r="C61" s="60"/>
      <c r="D61" s="60"/>
      <c r="E61" s="52"/>
      <c r="F61" s="60"/>
      <c r="G61" s="60"/>
      <c r="H61" s="53"/>
      <c r="I61" s="53"/>
      <c r="J61" s="53"/>
      <c r="K61" s="53"/>
      <c r="L61" s="53"/>
      <c r="M61" s="52"/>
      <c r="N61" s="60"/>
      <c r="O61" s="60"/>
      <c r="P61" s="53"/>
      <c r="Q61" s="53"/>
      <c r="R61" s="53"/>
      <c r="S61" s="53"/>
      <c r="T61" s="54"/>
    </row>
    <row r="62" spans="2:20" s="28" customFormat="1" ht="14.25" x14ac:dyDescent="0.25">
      <c r="B62" s="37" t="s">
        <v>45</v>
      </c>
      <c r="C62" s="55"/>
      <c r="D62" s="55"/>
      <c r="E62" s="55"/>
      <c r="F62" s="55"/>
      <c r="G62" s="55"/>
      <c r="H62" s="53"/>
      <c r="I62" s="53"/>
      <c r="J62" s="53"/>
      <c r="K62" s="53"/>
      <c r="L62" s="53"/>
      <c r="M62" s="55"/>
      <c r="N62" s="61"/>
      <c r="O62" s="61"/>
      <c r="P62" s="53"/>
      <c r="Q62" s="53"/>
      <c r="R62" s="53"/>
      <c r="S62" s="53"/>
      <c r="T62" s="53"/>
    </row>
    <row r="63" spans="2:20" s="28" customFormat="1" ht="14.25" x14ac:dyDescent="0.25"/>
    <row r="64" spans="2:20" s="28" customFormat="1" ht="14.25" x14ac:dyDescent="0.25">
      <c r="B64" s="38"/>
    </row>
    <row r="65" spans="2:9" x14ac:dyDescent="0.25">
      <c r="B65" s="39" t="s">
        <v>64</v>
      </c>
      <c r="D65" s="62" t="s">
        <v>46</v>
      </c>
      <c r="E65" s="62"/>
      <c r="H65" s="62" t="s">
        <v>46</v>
      </c>
      <c r="I65" s="62"/>
    </row>
    <row r="66" spans="2:9" ht="33.75" customHeight="1" x14ac:dyDescent="0.25">
      <c r="D66" s="56" t="s">
        <v>47</v>
      </c>
      <c r="E66" s="56"/>
      <c r="H66" s="56" t="s">
        <v>48</v>
      </c>
      <c r="I66" s="56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Hacienda</cp:lastModifiedBy>
  <cp:lastPrinted>2019-01-02T14:40:52Z</cp:lastPrinted>
  <dcterms:created xsi:type="dcterms:W3CDTF">2019-01-02T14:36:08Z</dcterms:created>
  <dcterms:modified xsi:type="dcterms:W3CDTF">2023-07-05T11:40:32Z</dcterms:modified>
</cp:coreProperties>
</file>